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Kap 11\"/>
    </mc:Choice>
  </mc:AlternateContent>
  <bookViews>
    <workbookView xWindow="0" yWindow="0" windowWidth="13365" windowHeight="13260" activeTab="1"/>
  </bookViews>
  <sheets>
    <sheet name="11-7  Skjema" sheetId="9" r:id="rId1"/>
    <sheet name="11-7 Løsning" sheetId="8" r:id="rId2"/>
  </sheets>
  <calcPr calcId="152511"/>
</workbook>
</file>

<file path=xl/calcChain.xml><?xml version="1.0" encoding="utf-8"?>
<calcChain xmlns="http://schemas.openxmlformats.org/spreadsheetml/2006/main">
  <c r="F58" i="8" l="1"/>
  <c r="E58" i="8"/>
  <c r="D58" i="8"/>
  <c r="J20" i="8"/>
  <c r="D49" i="8" l="1"/>
  <c r="D48" i="8"/>
  <c r="D47" i="8"/>
  <c r="D30" i="8"/>
  <c r="D46" i="8" s="1"/>
  <c r="N8" i="8"/>
  <c r="M21" i="8"/>
  <c r="N21" i="8" s="1"/>
  <c r="L21" i="8"/>
  <c r="K20" i="8"/>
  <c r="E8" i="8"/>
  <c r="E7" i="8"/>
  <c r="F49" i="8" l="1"/>
  <c r="G49" i="8" s="1"/>
  <c r="F48" i="8"/>
  <c r="G48" i="8" s="1"/>
  <c r="F47" i="8"/>
  <c r="G47" i="8" s="1"/>
  <c r="F33" i="8"/>
  <c r="G33" i="8" s="1"/>
  <c r="F32" i="8"/>
  <c r="G32" i="8" s="1"/>
  <c r="F31" i="8"/>
  <c r="G31" i="8" s="1"/>
  <c r="E9" i="8"/>
  <c r="D37" i="8" s="1"/>
  <c r="F37" i="8" s="1"/>
  <c r="D38" i="8" l="1"/>
  <c r="D14" i="8"/>
  <c r="F14" i="8" s="1"/>
  <c r="F38" i="8" l="1"/>
  <c r="D55" i="8"/>
  <c r="F55" i="8" s="1"/>
  <c r="F56" i="8" s="1"/>
  <c r="E46" i="8" s="1"/>
  <c r="F39" i="8"/>
  <c r="E30" i="8" s="1"/>
  <c r="E50" i="8" l="1"/>
  <c r="F50" i="8" s="1"/>
  <c r="G50" i="8" s="1"/>
  <c r="G51" i="8" s="1"/>
  <c r="F46" i="8"/>
  <c r="H46" i="8" s="1"/>
  <c r="E34" i="8"/>
  <c r="F34" i="8" s="1"/>
  <c r="G34" i="8" s="1"/>
  <c r="G35" i="8" s="1"/>
  <c r="F30" i="8"/>
  <c r="H30" i="8" s="1"/>
</calcChain>
</file>

<file path=xl/sharedStrings.xml><?xml version="1.0" encoding="utf-8"?>
<sst xmlns="http://schemas.openxmlformats.org/spreadsheetml/2006/main" count="117" uniqueCount="52">
  <si>
    <t>Resultat</t>
  </si>
  <si>
    <t>Saldo-</t>
  </si>
  <si>
    <t>Balanse</t>
  </si>
  <si>
    <t>balanse</t>
  </si>
  <si>
    <t>Endring VIA og FV</t>
  </si>
  <si>
    <t>Ferdigvarelager</t>
  </si>
  <si>
    <t>Avskrivninger</t>
  </si>
  <si>
    <t>Indirekte salgs- og adm.kostnader</t>
  </si>
  <si>
    <t>Lagerøkning regnet til full tilvirkningskost</t>
  </si>
  <si>
    <t>Lagerøkning regnet mindre mengde av faste kostnader</t>
  </si>
  <si>
    <t>Sum kostnader</t>
  </si>
  <si>
    <t>Oppgjørs-</t>
  </si>
  <si>
    <t>posteringer</t>
  </si>
  <si>
    <t>Konto-</t>
  </si>
  <si>
    <t>nr.</t>
  </si>
  <si>
    <t>Kontonavn</t>
  </si>
  <si>
    <t>Endelig</t>
  </si>
  <si>
    <t>saldobalanse</t>
  </si>
  <si>
    <t>a)</t>
  </si>
  <si>
    <t>Råvarer</t>
  </si>
  <si>
    <t>Indirekte variable kostnader</t>
  </si>
  <si>
    <t>Tilvirkningskost</t>
  </si>
  <si>
    <t xml:space="preserve">b) </t>
  </si>
  <si>
    <t>Problemet her er at ved en så stor lagerendring overføres store mengder faste kostnader til neste periode.  </t>
  </si>
  <si>
    <t xml:space="preserve">NRS nr. 1 sier at ”forsiktighet skal utvises i en slik situasjon”.  </t>
  </si>
  <si>
    <t>POSTERINGER:</t>
  </si>
  <si>
    <t>c)</t>
  </si>
  <si>
    <t>Lager IB:</t>
  </si>
  <si>
    <t>Lager UB regnet til full tilvirkningskost:</t>
  </si>
  <si>
    <t>Lagerøkning</t>
  </si>
  <si>
    <t>Diverse faste kostnader</t>
  </si>
  <si>
    <t>d)</t>
  </si>
  <si>
    <t xml:space="preserve">Slike økte faste kostnader legges til varelageret i sin helthet. Øker lagerverdien med 10 000 : 125 = 80 pr. enhet, 10 000 i sin helhet. </t>
  </si>
  <si>
    <t>Er en direkte fast kostnad. Standarden presiserer at det er indirekte faste kostnader man skal være forsiktig med å overføre til neste periode.</t>
  </si>
  <si>
    <t xml:space="preserve">Lagerets størrelse etter beregning: </t>
  </si>
  <si>
    <t xml:space="preserve">Diverse faste ind. Prod.kostn. </t>
  </si>
  <si>
    <t xml:space="preserve">Avskrivninger produksjon: </t>
  </si>
  <si>
    <t>Økning i faste kostnader som overføres til neste periode hvis man benytter full tilvirkningskost for alle enheter:  185 * 50 =</t>
  </si>
  <si>
    <t>Forslag til lagerverdi:    (500 + 60) * 250 + 185 *200 = 177 000</t>
  </si>
  <si>
    <t>Da inneholder lageret 185 * 200 = 37 000 i faste kostnader. Det samme som IB</t>
  </si>
  <si>
    <t>IB ferdigvarelager:</t>
  </si>
  <si>
    <t>UB ferdigvarelager</t>
  </si>
  <si>
    <t>Endring</t>
  </si>
  <si>
    <t>Oppgave 11-7  Skjema:</t>
  </si>
  <si>
    <t>Oppgave 11-7  Løsning:</t>
  </si>
  <si>
    <t xml:space="preserve">Diverse faste ind. prod.kostn. </t>
  </si>
  <si>
    <t>Tar ikke med indirekte salg- og administrasjonskostnader fordi det er kun tilvirkningskost vi skal beregne.</t>
  </si>
  <si>
    <t>Rentekostnader tas kun med hvis det er snakk om lang tilvirkningstid, og det er det ikke her, ettersom det produseres 2 000 enheter pr. år.</t>
  </si>
  <si>
    <t xml:space="preserve">Lagerets størrelse etter beregning:  </t>
  </si>
  <si>
    <r>
      <t>”Normale” faste kostnader pr. enhet: 125 + 60 =</t>
    </r>
    <r>
      <rPr>
        <u/>
        <sz val="10"/>
        <rFont val="Trebuchet MS"/>
        <family val="2"/>
      </rPr>
      <t xml:space="preserve"> 185</t>
    </r>
  </si>
  <si>
    <t>Differanse mellom de to metodene:</t>
  </si>
  <si>
    <t xml:space="preserve"> = Det beløpet som vi fant over.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</si>
</sst>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0"/>
      <name val="Trebuchet MS"/>
    </font>
    <font>
      <sz val="10"/>
      <name val="Arial"/>
      <family val="2"/>
    </font>
    <font>
      <sz val="8"/>
      <name val="Trebuchet MS"/>
      <family val="2"/>
    </font>
    <font>
      <sz val="10"/>
      <name val="Trebuchet MS"/>
      <family val="2"/>
    </font>
    <font>
      <sz val="10"/>
      <color theme="1"/>
      <name val="Trebuchet MS"/>
      <family val="2"/>
    </font>
    <font>
      <b/>
      <u/>
      <sz val="10"/>
      <name val="Trebuchet MS"/>
      <family val="2"/>
    </font>
    <font>
      <u/>
      <sz val="10"/>
      <color theme="1"/>
      <name val="Trebuchet MS"/>
      <family val="2"/>
    </font>
    <font>
      <b/>
      <sz val="10"/>
      <name val="Trebuchet MS"/>
      <family val="2"/>
    </font>
    <font>
      <u/>
      <sz val="1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34">
    <xf numFmtId="0" fontId="0" fillId="0" borderId="0" xfId="0"/>
    <xf numFmtId="3" fontId="5" fillId="0" borderId="0" xfId="0" applyNumberFormat="1" applyFont="1" applyFill="1" applyBorder="1"/>
    <xf numFmtId="0" fontId="6" fillId="0" borderId="0" xfId="0" applyFont="1"/>
    <xf numFmtId="0" fontId="4" fillId="0" borderId="0" xfId="0" applyFont="1"/>
    <xf numFmtId="3" fontId="7" fillId="0" borderId="0" xfId="0" applyNumberFormat="1" applyFont="1"/>
    <xf numFmtId="3" fontId="3" fillId="0" borderId="0" xfId="0" applyNumberFormat="1" applyFont="1"/>
    <xf numFmtId="0" fontId="3" fillId="0" borderId="0" xfId="0" applyFont="1" applyAlignment="1">
      <alignment vertical="center"/>
    </xf>
    <xf numFmtId="3" fontId="3" fillId="0" borderId="1" xfId="0" applyNumberFormat="1" applyFont="1" applyBorder="1"/>
    <xf numFmtId="0" fontId="7" fillId="0" borderId="0" xfId="0" applyFont="1" applyAlignment="1">
      <alignment vertical="center"/>
    </xf>
    <xf numFmtId="1" fontId="7" fillId="0" borderId="0" xfId="0" applyNumberFormat="1" applyFont="1" applyBorder="1" applyAlignment="1">
      <alignment horizontal="center"/>
    </xf>
    <xf numFmtId="3" fontId="7" fillId="0" borderId="0" xfId="0" applyNumberFormat="1" applyFont="1" applyBorder="1"/>
    <xf numFmtId="3" fontId="3" fillId="0" borderId="0" xfId="0" applyNumberFormat="1" applyFont="1" applyBorder="1" applyAlignment="1">
      <alignment horizontal="right"/>
    </xf>
    <xf numFmtId="1" fontId="3" fillId="0" borderId="0" xfId="0" applyNumberFormat="1" applyFont="1"/>
    <xf numFmtId="3" fontId="3" fillId="0" borderId="2" xfId="0" applyNumberFormat="1" applyFont="1" applyBorder="1" applyAlignment="1">
      <alignment horizontal="right"/>
    </xf>
    <xf numFmtId="3" fontId="3" fillId="0" borderId="5" xfId="0" applyNumberFormat="1" applyFont="1" applyBorder="1"/>
    <xf numFmtId="3" fontId="5" fillId="0" borderId="0" xfId="2" applyNumberFormat="1" applyFont="1" applyFill="1" applyBorder="1"/>
    <xf numFmtId="0" fontId="6" fillId="0" borderId="0" xfId="2" applyFont="1"/>
    <xf numFmtId="0" fontId="4" fillId="0" borderId="0" xfId="2" applyFont="1"/>
    <xf numFmtId="3" fontId="7" fillId="0" borderId="0" xfId="2" applyNumberFormat="1" applyFont="1" applyAlignment="1">
      <alignment horizontal="center"/>
    </xf>
    <xf numFmtId="3" fontId="7" fillId="0" borderId="0" xfId="2" applyNumberFormat="1" applyFont="1"/>
    <xf numFmtId="3" fontId="3" fillId="0" borderId="0" xfId="2" applyNumberFormat="1" applyFont="1"/>
    <xf numFmtId="0" fontId="3" fillId="0" borderId="0" xfId="2" applyFont="1" applyAlignment="1">
      <alignment vertical="center"/>
    </xf>
    <xf numFmtId="1" fontId="3" fillId="0" borderId="0" xfId="2" applyNumberFormat="1" applyFont="1"/>
    <xf numFmtId="3" fontId="3" fillId="0" borderId="0" xfId="2" applyNumberFormat="1" applyFont="1" applyAlignment="1">
      <alignment horizontal="center"/>
    </xf>
    <xf numFmtId="3" fontId="3" fillId="2" borderId="3" xfId="0" applyNumberFormat="1" applyFont="1" applyFill="1" applyBorder="1" applyAlignment="1">
      <alignment horizontal="center"/>
    </xf>
    <xf numFmtId="3" fontId="3" fillId="2" borderId="4" xfId="0" applyNumberFormat="1" applyFont="1" applyFill="1" applyBorder="1" applyAlignment="1">
      <alignment horizontal="center"/>
    </xf>
    <xf numFmtId="1" fontId="3" fillId="3" borderId="2" xfId="0" applyNumberFormat="1" applyFont="1" applyFill="1" applyBorder="1" applyAlignment="1">
      <alignment horizontal="center"/>
    </xf>
    <xf numFmtId="3" fontId="3" fillId="3" borderId="2" xfId="0" applyNumberFormat="1" applyFont="1" applyFill="1" applyBorder="1"/>
    <xf numFmtId="3" fontId="3" fillId="3" borderId="2" xfId="0" applyNumberFormat="1" applyFont="1" applyFill="1" applyBorder="1" applyAlignment="1">
      <alignment horizontal="right"/>
    </xf>
    <xf numFmtId="3" fontId="3" fillId="0" borderId="5" xfId="2" applyNumberFormat="1" applyFont="1" applyBorder="1"/>
    <xf numFmtId="3" fontId="3" fillId="0" borderId="0" xfId="0" applyNumberFormat="1" applyFont="1" applyAlignment="1">
      <alignment horizontal="center"/>
    </xf>
    <xf numFmtId="3" fontId="3" fillId="0" borderId="0" xfId="0" applyNumberFormat="1" applyFont="1" applyBorder="1"/>
    <xf numFmtId="3" fontId="8" fillId="0" borderId="1" xfId="0" applyNumberFormat="1" applyFont="1" applyBorder="1"/>
    <xf numFmtId="3" fontId="3" fillId="0" borderId="0" xfId="0" applyNumberFormat="1" applyFont="1" applyAlignment="1"/>
  </cellXfs>
  <cellStyles count="3">
    <cellStyle name="Normal" xfId="0" builtinId="0"/>
    <cellStyle name="Normal 2" xfId="2"/>
    <cellStyle name="Prosent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55"/>
  <sheetViews>
    <sheetView showGridLines="0" topLeftCell="A22" workbookViewId="0">
      <selection activeCell="B2" sqref="B2"/>
    </sheetView>
  </sheetViews>
  <sheetFormatPr defaultRowHeight="15"/>
  <cols>
    <col min="1" max="1" width="5.5703125" style="20" customWidth="1"/>
    <col min="2" max="2" width="7.5703125" style="20" customWidth="1"/>
    <col min="3" max="3" width="34.140625" style="19" customWidth="1"/>
    <col min="4" max="4" width="11.42578125" style="20" customWidth="1"/>
    <col min="5" max="5" width="12.140625" style="20" customWidth="1"/>
    <col min="6" max="6" width="14.28515625" style="20" customWidth="1"/>
    <col min="7" max="7" width="10.7109375" style="20" customWidth="1"/>
    <col min="8" max="8" width="11" style="20" customWidth="1"/>
    <col min="9" max="256" width="11.42578125" style="20" customWidth="1"/>
    <col min="257" max="16384" width="9.140625" style="20"/>
  </cols>
  <sheetData>
    <row r="2" spans="2:5" s="17" customFormat="1" ht="21" customHeight="1">
      <c r="B2" s="15" t="s">
        <v>43</v>
      </c>
      <c r="C2" s="16"/>
    </row>
    <row r="4" spans="2:5" ht="15" customHeight="1">
      <c r="B4" s="23" t="s">
        <v>18</v>
      </c>
    </row>
    <row r="5" spans="2:5" ht="15" customHeight="1">
      <c r="C5" s="20" t="s">
        <v>19</v>
      </c>
    </row>
    <row r="6" spans="2:5" ht="15" customHeight="1">
      <c r="C6" s="20" t="s">
        <v>20</v>
      </c>
    </row>
    <row r="7" spans="2:5" ht="15" customHeight="1">
      <c r="C7" s="20" t="s">
        <v>36</v>
      </c>
    </row>
    <row r="8" spans="2:5" ht="15" customHeight="1">
      <c r="C8" s="20" t="s">
        <v>35</v>
      </c>
    </row>
    <row r="9" spans="2:5" ht="15" customHeight="1">
      <c r="C9" s="29" t="s">
        <v>21</v>
      </c>
      <c r="D9" s="29"/>
      <c r="E9" s="29"/>
    </row>
    <row r="10" spans="2:5" ht="15" customHeight="1"/>
    <row r="11" spans="2:5" ht="15" customHeight="1">
      <c r="C11" s="21" t="s">
        <v>34</v>
      </c>
    </row>
    <row r="12" spans="2:5" ht="15" customHeight="1"/>
    <row r="13" spans="2:5" ht="15" customHeight="1">
      <c r="B13" s="23" t="s">
        <v>22</v>
      </c>
    </row>
    <row r="14" spans="2:5" ht="15" customHeight="1">
      <c r="C14" s="21"/>
    </row>
    <row r="15" spans="2:5" ht="15" customHeight="1">
      <c r="C15" s="21"/>
    </row>
    <row r="16" spans="2:5" ht="15" customHeight="1"/>
    <row r="17" spans="2:8" ht="15" customHeight="1"/>
    <row r="18" spans="2:8" ht="15" customHeight="1"/>
    <row r="19" spans="2:8" ht="15" customHeight="1"/>
    <row r="20" spans="2:8" ht="15" customHeight="1"/>
    <row r="21" spans="2:8" ht="15" customHeight="1"/>
    <row r="22" spans="2:8" ht="15" customHeight="1"/>
    <row r="23" spans="2:8" ht="15" customHeight="1"/>
    <row r="24" spans="2:8" ht="15" customHeight="1"/>
    <row r="25" spans="2:8" ht="15" customHeight="1"/>
    <row r="26" spans="2:8" ht="15" customHeight="1"/>
    <row r="27" spans="2:8" ht="15" customHeight="1">
      <c r="B27" s="23" t="s">
        <v>26</v>
      </c>
      <c r="C27" s="21" t="s">
        <v>25</v>
      </c>
    </row>
    <row r="28" spans="2:8" ht="15" customHeight="1"/>
    <row r="29" spans="2:8">
      <c r="B29" s="20" t="s">
        <v>8</v>
      </c>
    </row>
    <row r="30" spans="2:8" s="19" customFormat="1">
      <c r="B30" s="24" t="s">
        <v>13</v>
      </c>
      <c r="C30" s="24" t="s">
        <v>15</v>
      </c>
      <c r="D30" s="24" t="s">
        <v>1</v>
      </c>
      <c r="E30" s="24" t="s">
        <v>11</v>
      </c>
      <c r="F30" s="24" t="s">
        <v>16</v>
      </c>
      <c r="G30" s="24" t="s">
        <v>0</v>
      </c>
      <c r="H30" s="24" t="s">
        <v>2</v>
      </c>
    </row>
    <row r="31" spans="2:8" s="19" customFormat="1">
      <c r="B31" s="25" t="s">
        <v>14</v>
      </c>
      <c r="C31" s="25"/>
      <c r="D31" s="25" t="s">
        <v>3</v>
      </c>
      <c r="E31" s="25" t="s">
        <v>12</v>
      </c>
      <c r="F31" s="25" t="s">
        <v>17</v>
      </c>
      <c r="G31" s="25"/>
      <c r="H31" s="25"/>
    </row>
    <row r="32" spans="2:8">
      <c r="B32" s="26">
        <v>1440</v>
      </c>
      <c r="C32" s="27" t="s">
        <v>5</v>
      </c>
      <c r="D32" s="28">
        <v>13375</v>
      </c>
      <c r="E32" s="13"/>
      <c r="F32" s="13"/>
      <c r="G32" s="13"/>
      <c r="H32" s="13"/>
    </row>
    <row r="33" spans="2:8">
      <c r="B33" s="26"/>
      <c r="C33" s="27" t="s">
        <v>30</v>
      </c>
      <c r="D33" s="28">
        <v>60000</v>
      </c>
      <c r="E33" s="13"/>
      <c r="F33" s="13"/>
      <c r="G33" s="13"/>
      <c r="H33" s="13"/>
    </row>
    <row r="34" spans="2:8">
      <c r="B34" s="26"/>
      <c r="C34" s="27" t="s">
        <v>7</v>
      </c>
      <c r="D34" s="28">
        <v>500000</v>
      </c>
      <c r="E34" s="13"/>
      <c r="F34" s="13"/>
      <c r="G34" s="13"/>
      <c r="H34" s="13"/>
    </row>
    <row r="35" spans="2:8">
      <c r="B35" s="26">
        <v>6000</v>
      </c>
      <c r="C35" s="27" t="s">
        <v>6</v>
      </c>
      <c r="D35" s="28">
        <v>250000</v>
      </c>
      <c r="E35" s="13"/>
      <c r="F35" s="13"/>
      <c r="G35" s="13"/>
      <c r="H35" s="13"/>
    </row>
    <row r="36" spans="2:8">
      <c r="B36" s="26">
        <v>4290</v>
      </c>
      <c r="C36" s="27" t="s">
        <v>4</v>
      </c>
      <c r="D36" s="28"/>
      <c r="E36" s="13"/>
      <c r="F36" s="13"/>
      <c r="G36" s="13"/>
      <c r="H36" s="13"/>
    </row>
    <row r="37" spans="2:8">
      <c r="B37" s="26"/>
      <c r="C37" s="27" t="s">
        <v>10</v>
      </c>
      <c r="D37" s="28"/>
      <c r="E37" s="13"/>
      <c r="F37" s="13"/>
      <c r="G37" s="13"/>
      <c r="H37" s="13"/>
    </row>
    <row r="38" spans="2:8" ht="15" customHeight="1">
      <c r="B38" s="22"/>
    </row>
    <row r="39" spans="2:8">
      <c r="B39" s="22"/>
      <c r="C39" s="20" t="s">
        <v>27</v>
      </c>
    </row>
    <row r="40" spans="2:8">
      <c r="B40" s="22"/>
      <c r="C40" s="20" t="s">
        <v>28</v>
      </c>
    </row>
    <row r="41" spans="2:8">
      <c r="B41" s="22"/>
      <c r="C41" s="29" t="s">
        <v>29</v>
      </c>
      <c r="D41" s="29"/>
      <c r="E41" s="29"/>
      <c r="F41" s="29"/>
    </row>
    <row r="42" spans="2:8">
      <c r="B42" s="22"/>
    </row>
    <row r="43" spans="2:8">
      <c r="B43" s="20" t="s">
        <v>9</v>
      </c>
    </row>
    <row r="44" spans="2:8" s="19" customFormat="1">
      <c r="B44" s="24" t="s">
        <v>13</v>
      </c>
      <c r="C44" s="24" t="s">
        <v>15</v>
      </c>
      <c r="D44" s="24" t="s">
        <v>1</v>
      </c>
      <c r="E44" s="24" t="s">
        <v>11</v>
      </c>
      <c r="F44" s="24" t="s">
        <v>16</v>
      </c>
      <c r="G44" s="24" t="s">
        <v>0</v>
      </c>
      <c r="H44" s="24" t="s">
        <v>2</v>
      </c>
    </row>
    <row r="45" spans="2:8" s="19" customFormat="1">
      <c r="B45" s="25" t="s">
        <v>14</v>
      </c>
      <c r="C45" s="25"/>
      <c r="D45" s="25" t="s">
        <v>3</v>
      </c>
      <c r="E45" s="25" t="s">
        <v>12</v>
      </c>
      <c r="F45" s="25" t="s">
        <v>17</v>
      </c>
      <c r="G45" s="25"/>
      <c r="H45" s="25"/>
    </row>
    <row r="46" spans="2:8">
      <c r="B46" s="26">
        <v>1440</v>
      </c>
      <c r="C46" s="27" t="s">
        <v>5</v>
      </c>
      <c r="D46" s="28">
        <v>13375</v>
      </c>
      <c r="E46" s="13"/>
      <c r="F46" s="13"/>
      <c r="G46" s="13"/>
      <c r="H46" s="13"/>
    </row>
    <row r="47" spans="2:8">
      <c r="B47" s="26"/>
      <c r="C47" s="27" t="s">
        <v>30</v>
      </c>
      <c r="D47" s="28">
        <v>60000</v>
      </c>
      <c r="E47" s="13"/>
      <c r="F47" s="13"/>
      <c r="G47" s="13"/>
      <c r="H47" s="13"/>
    </row>
    <row r="48" spans="2:8">
      <c r="B48" s="26"/>
      <c r="C48" s="27" t="s">
        <v>7</v>
      </c>
      <c r="D48" s="28">
        <v>500000</v>
      </c>
      <c r="E48" s="13"/>
      <c r="F48" s="13"/>
      <c r="G48" s="13"/>
      <c r="H48" s="13"/>
    </row>
    <row r="49" spans="2:8">
      <c r="B49" s="26">
        <v>6000</v>
      </c>
      <c r="C49" s="27" t="s">
        <v>6</v>
      </c>
      <c r="D49" s="28">
        <v>250000</v>
      </c>
      <c r="E49" s="13"/>
      <c r="F49" s="13"/>
      <c r="G49" s="13"/>
      <c r="H49" s="13"/>
    </row>
    <row r="50" spans="2:8">
      <c r="B50" s="26">
        <v>4290</v>
      </c>
      <c r="C50" s="27" t="s">
        <v>4</v>
      </c>
      <c r="D50" s="28"/>
      <c r="E50" s="13"/>
      <c r="F50" s="13"/>
      <c r="G50" s="13"/>
      <c r="H50" s="13"/>
    </row>
    <row r="51" spans="2:8">
      <c r="B51" s="26"/>
      <c r="C51" s="27" t="s">
        <v>10</v>
      </c>
      <c r="D51" s="28"/>
      <c r="E51" s="13"/>
      <c r="F51" s="13"/>
      <c r="G51" s="13"/>
      <c r="H51" s="13"/>
    </row>
    <row r="54" spans="2:8">
      <c r="B54" s="18" t="s">
        <v>31</v>
      </c>
      <c r="C54" s="21"/>
    </row>
    <row r="55" spans="2:8">
      <c r="C55" s="20"/>
    </row>
  </sheetData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61"/>
  <sheetViews>
    <sheetView showGridLines="0" tabSelected="1" workbookViewId="0">
      <selection activeCell="P51" sqref="P51"/>
    </sheetView>
  </sheetViews>
  <sheetFormatPr defaultRowHeight="15"/>
  <cols>
    <col min="1" max="1" width="5.5703125" style="5" customWidth="1"/>
    <col min="2" max="2" width="6.5703125" style="5" customWidth="1"/>
    <col min="3" max="3" width="34.140625" style="4" customWidth="1"/>
    <col min="4" max="4" width="10.85546875" style="5" customWidth="1"/>
    <col min="5" max="5" width="12.140625" style="5" customWidth="1"/>
    <col min="6" max="6" width="14.28515625" style="5" customWidth="1"/>
    <col min="7" max="7" width="10.7109375" style="5" customWidth="1"/>
    <col min="8" max="8" width="11" style="5" customWidth="1"/>
    <col min="9" max="10" width="11.42578125" style="5" customWidth="1"/>
    <col min="11" max="15" width="11.42578125" style="5" hidden="1" customWidth="1"/>
    <col min="16" max="256" width="11.42578125" style="5" customWidth="1"/>
    <col min="257" max="16384" width="9.140625" style="5"/>
  </cols>
  <sheetData>
    <row r="2" spans="1:14" s="3" customFormat="1" ht="21" customHeight="1">
      <c r="B2" s="1" t="s">
        <v>44</v>
      </c>
      <c r="C2" s="2"/>
    </row>
    <row r="4" spans="1:14" ht="15" customHeight="1"/>
    <row r="5" spans="1:14" ht="15" customHeight="1">
      <c r="A5" s="30" t="s">
        <v>18</v>
      </c>
      <c r="C5" s="5" t="s">
        <v>19</v>
      </c>
      <c r="E5" s="5">
        <v>500</v>
      </c>
    </row>
    <row r="6" spans="1:14" ht="15" customHeight="1">
      <c r="C6" s="5" t="s">
        <v>20</v>
      </c>
      <c r="E6" s="5">
        <v>60</v>
      </c>
    </row>
    <row r="7" spans="1:14" ht="15" customHeight="1">
      <c r="C7" s="5" t="s">
        <v>36</v>
      </c>
      <c r="E7" s="5">
        <f>+F7/G7</f>
        <v>125</v>
      </c>
      <c r="F7" s="5">
        <v>250000</v>
      </c>
      <c r="G7" s="5">
        <v>2000</v>
      </c>
    </row>
    <row r="8" spans="1:14" ht="15" customHeight="1">
      <c r="C8" s="5" t="s">
        <v>45</v>
      </c>
      <c r="E8" s="5">
        <f>+F8/G8</f>
        <v>60</v>
      </c>
      <c r="F8" s="5">
        <v>120000</v>
      </c>
      <c r="G8" s="5">
        <v>2000</v>
      </c>
      <c r="L8" s="5">
        <v>185</v>
      </c>
      <c r="M8" s="5">
        <v>50</v>
      </c>
      <c r="N8" s="5">
        <f>+L8*M8</f>
        <v>9250</v>
      </c>
    </row>
    <row r="9" spans="1:14" ht="15" customHeight="1">
      <c r="C9" s="14" t="s">
        <v>21</v>
      </c>
      <c r="D9" s="14"/>
      <c r="E9" s="14">
        <f>SUM(E5:E8)</f>
        <v>745</v>
      </c>
    </row>
    <row r="10" spans="1:14" ht="15" customHeight="1">
      <c r="C10" s="31"/>
      <c r="D10" s="31"/>
      <c r="E10" s="31"/>
    </row>
    <row r="11" spans="1:14" ht="15" customHeight="1">
      <c r="C11" s="31" t="s">
        <v>46</v>
      </c>
      <c r="D11" s="31"/>
      <c r="E11" s="31"/>
    </row>
    <row r="12" spans="1:14" ht="15" customHeight="1">
      <c r="C12" s="31" t="s">
        <v>47</v>
      </c>
      <c r="D12" s="31"/>
      <c r="E12" s="31"/>
    </row>
    <row r="13" spans="1:14" ht="15" customHeight="1"/>
    <row r="14" spans="1:14" ht="15" customHeight="1">
      <c r="C14" s="6" t="s">
        <v>48</v>
      </c>
      <c r="D14" s="5">
        <f>+E9</f>
        <v>745</v>
      </c>
      <c r="E14" s="5">
        <v>250</v>
      </c>
      <c r="F14" s="7">
        <f>+D14*E14</f>
        <v>186250</v>
      </c>
    </row>
    <row r="15" spans="1:14" ht="15" customHeight="1"/>
    <row r="16" spans="1:14" ht="15" customHeight="1">
      <c r="A16" s="30" t="s">
        <v>22</v>
      </c>
    </row>
    <row r="17" spans="1:14" ht="15" customHeight="1">
      <c r="C17" s="6" t="s">
        <v>23</v>
      </c>
    </row>
    <row r="18" spans="1:14" ht="15" customHeight="1">
      <c r="C18" s="6" t="s">
        <v>24</v>
      </c>
    </row>
    <row r="19" spans="1:14" ht="15" customHeight="1">
      <c r="C19" s="6" t="s">
        <v>49</v>
      </c>
    </row>
    <row r="20" spans="1:14" ht="15" customHeight="1">
      <c r="C20" s="6" t="s">
        <v>37</v>
      </c>
      <c r="J20" s="5">
        <f>185*50</f>
        <v>9250</v>
      </c>
      <c r="K20" s="5">
        <f>185*50</f>
        <v>9250</v>
      </c>
    </row>
    <row r="21" spans="1:14" ht="15" customHeight="1">
      <c r="C21" s="6" t="s">
        <v>38</v>
      </c>
      <c r="L21" s="5">
        <f>560*250</f>
        <v>140000</v>
      </c>
      <c r="M21" s="5">
        <f>185*200</f>
        <v>37000</v>
      </c>
      <c r="N21" s="5">
        <f>SUM(L21:M21)</f>
        <v>177000</v>
      </c>
    </row>
    <row r="22" spans="1:14" ht="15" customHeight="1">
      <c r="C22" s="6" t="s">
        <v>39</v>
      </c>
    </row>
    <row r="23" spans="1:14" ht="15" customHeight="1"/>
    <row r="24" spans="1:14" ht="15" customHeight="1"/>
    <row r="25" spans="1:14" ht="15" customHeight="1">
      <c r="A25" s="30" t="s">
        <v>26</v>
      </c>
      <c r="C25" s="8" t="s">
        <v>25</v>
      </c>
    </row>
    <row r="26" spans="1:14" ht="15" customHeight="1">
      <c r="B26" s="5" t="s">
        <v>8</v>
      </c>
    </row>
    <row r="27" spans="1:14">
      <c r="C27" s="5"/>
    </row>
    <row r="28" spans="1:14" s="4" customFormat="1">
      <c r="B28" s="24" t="s">
        <v>13</v>
      </c>
      <c r="C28" s="24" t="s">
        <v>15</v>
      </c>
      <c r="D28" s="24" t="s">
        <v>1</v>
      </c>
      <c r="E28" s="24" t="s">
        <v>11</v>
      </c>
      <c r="F28" s="24" t="s">
        <v>16</v>
      </c>
      <c r="G28" s="24" t="s">
        <v>0</v>
      </c>
      <c r="H28" s="24" t="s">
        <v>2</v>
      </c>
    </row>
    <row r="29" spans="1:14" s="4" customFormat="1">
      <c r="B29" s="25" t="s">
        <v>14</v>
      </c>
      <c r="C29" s="25"/>
      <c r="D29" s="25" t="s">
        <v>3</v>
      </c>
      <c r="E29" s="25" t="s">
        <v>12</v>
      </c>
      <c r="F29" s="25" t="s">
        <v>17</v>
      </c>
      <c r="G29" s="25"/>
      <c r="H29" s="25"/>
    </row>
    <row r="30" spans="1:14">
      <c r="B30" s="26">
        <v>1440</v>
      </c>
      <c r="C30" s="27" t="s">
        <v>5</v>
      </c>
      <c r="D30" s="28">
        <f>745 *200</f>
        <v>149000</v>
      </c>
      <c r="E30" s="13">
        <f>+F39</f>
        <v>37250</v>
      </c>
      <c r="F30" s="13">
        <f>SUM(D30:E30)</f>
        <v>186250</v>
      </c>
      <c r="G30" s="13"/>
      <c r="H30" s="13">
        <f>F30</f>
        <v>186250</v>
      </c>
    </row>
    <row r="31" spans="1:14">
      <c r="B31" s="26"/>
      <c r="C31" s="27" t="s">
        <v>30</v>
      </c>
      <c r="D31" s="28">
        <v>120000</v>
      </c>
      <c r="E31" s="13"/>
      <c r="F31" s="13">
        <f>SUM(D31:E31)</f>
        <v>120000</v>
      </c>
      <c r="G31" s="13">
        <f>F31</f>
        <v>120000</v>
      </c>
      <c r="H31" s="13"/>
    </row>
    <row r="32" spans="1:14">
      <c r="B32" s="26"/>
      <c r="C32" s="27" t="s">
        <v>7</v>
      </c>
      <c r="D32" s="28">
        <v>600000</v>
      </c>
      <c r="E32" s="13"/>
      <c r="F32" s="13">
        <f>SUM(D32:E32)</f>
        <v>600000</v>
      </c>
      <c r="G32" s="13">
        <f>F32</f>
        <v>600000</v>
      </c>
      <c r="H32" s="13"/>
    </row>
    <row r="33" spans="2:8">
      <c r="B33" s="26">
        <v>6000</v>
      </c>
      <c r="C33" s="27" t="s">
        <v>6</v>
      </c>
      <c r="D33" s="28">
        <v>250000</v>
      </c>
      <c r="E33" s="13"/>
      <c r="F33" s="13">
        <f>SUM(D33:E33)</f>
        <v>250000</v>
      </c>
      <c r="G33" s="13">
        <f>F33</f>
        <v>250000</v>
      </c>
      <c r="H33" s="13"/>
    </row>
    <row r="34" spans="2:8">
      <c r="B34" s="26">
        <v>4290</v>
      </c>
      <c r="C34" s="27" t="s">
        <v>4</v>
      </c>
      <c r="D34" s="28"/>
      <c r="E34" s="13">
        <f>-E30</f>
        <v>-37250</v>
      </c>
      <c r="F34" s="13">
        <f>SUM(D34:E34)</f>
        <v>-37250</v>
      </c>
      <c r="G34" s="13">
        <f>F34</f>
        <v>-37250</v>
      </c>
      <c r="H34" s="13"/>
    </row>
    <row r="35" spans="2:8">
      <c r="B35" s="26"/>
      <c r="C35" s="27" t="s">
        <v>10</v>
      </c>
      <c r="D35" s="28"/>
      <c r="E35" s="13"/>
      <c r="F35" s="13"/>
      <c r="G35" s="13">
        <f>SUM(G31:G34)</f>
        <v>932750</v>
      </c>
      <c r="H35" s="13"/>
    </row>
    <row r="36" spans="2:8">
      <c r="B36" s="9"/>
      <c r="C36" s="10"/>
      <c r="D36" s="11"/>
      <c r="E36" s="11"/>
      <c r="F36" s="11"/>
      <c r="G36" s="11"/>
      <c r="H36" s="11"/>
    </row>
    <row r="37" spans="2:8">
      <c r="B37" s="9"/>
      <c r="C37" s="5" t="s">
        <v>41</v>
      </c>
      <c r="D37" s="5">
        <f>+E9</f>
        <v>745</v>
      </c>
      <c r="E37" s="5">
        <v>250</v>
      </c>
      <c r="F37" s="5">
        <f>+D37*E37</f>
        <v>186250</v>
      </c>
      <c r="H37" s="11"/>
    </row>
    <row r="38" spans="2:8">
      <c r="B38" s="9"/>
      <c r="C38" s="5" t="s">
        <v>40</v>
      </c>
      <c r="D38" s="5">
        <f>+E9</f>
        <v>745</v>
      </c>
      <c r="E38" s="5">
        <v>200</v>
      </c>
      <c r="F38" s="5">
        <f>+D38*E38</f>
        <v>149000</v>
      </c>
      <c r="H38" s="11"/>
    </row>
    <row r="39" spans="2:8">
      <c r="B39" s="9"/>
      <c r="C39" s="5" t="s">
        <v>42</v>
      </c>
      <c r="F39" s="14">
        <f>+F37-F38</f>
        <v>37250</v>
      </c>
      <c r="H39" s="11"/>
    </row>
    <row r="40" spans="2:8">
      <c r="B40" s="9"/>
      <c r="C40" s="10"/>
      <c r="D40" s="11"/>
      <c r="E40" s="11"/>
      <c r="F40" s="11"/>
      <c r="G40" s="11"/>
      <c r="H40" s="11"/>
    </row>
    <row r="41" spans="2:8" ht="15" customHeight="1">
      <c r="B41" s="12"/>
    </row>
    <row r="42" spans="2:8">
      <c r="B42" s="5" t="s">
        <v>9</v>
      </c>
    </row>
    <row r="43" spans="2:8">
      <c r="C43" s="5"/>
    </row>
    <row r="44" spans="2:8" s="4" customFormat="1">
      <c r="B44" s="24" t="s">
        <v>13</v>
      </c>
      <c r="C44" s="24" t="s">
        <v>15</v>
      </c>
      <c r="D44" s="24" t="s">
        <v>1</v>
      </c>
      <c r="E44" s="24" t="s">
        <v>11</v>
      </c>
      <c r="F44" s="24" t="s">
        <v>16</v>
      </c>
      <c r="G44" s="24" t="s">
        <v>0</v>
      </c>
      <c r="H44" s="24" t="s">
        <v>2</v>
      </c>
    </row>
    <row r="45" spans="2:8" s="4" customFormat="1">
      <c r="B45" s="25" t="s">
        <v>14</v>
      </c>
      <c r="C45" s="25"/>
      <c r="D45" s="25" t="s">
        <v>3</v>
      </c>
      <c r="E45" s="25" t="s">
        <v>12</v>
      </c>
      <c r="F45" s="25" t="s">
        <v>17</v>
      </c>
      <c r="G45" s="25"/>
      <c r="H45" s="25"/>
    </row>
    <row r="46" spans="2:8">
      <c r="B46" s="26">
        <v>1440</v>
      </c>
      <c r="C46" s="27" t="s">
        <v>5</v>
      </c>
      <c r="D46" s="28">
        <f>+D30</f>
        <v>149000</v>
      </c>
      <c r="E46" s="13">
        <f>+F56</f>
        <v>28000</v>
      </c>
      <c r="F46" s="13">
        <f>SUM(D46:E46)</f>
        <v>177000</v>
      </c>
      <c r="G46" s="13"/>
      <c r="H46" s="13">
        <f>F46</f>
        <v>177000</v>
      </c>
    </row>
    <row r="47" spans="2:8">
      <c r="B47" s="26"/>
      <c r="C47" s="27" t="s">
        <v>30</v>
      </c>
      <c r="D47" s="28">
        <f>+D31</f>
        <v>120000</v>
      </c>
      <c r="E47" s="13"/>
      <c r="F47" s="13">
        <f>SUM(D47:E47)</f>
        <v>120000</v>
      </c>
      <c r="G47" s="13">
        <f>F47</f>
        <v>120000</v>
      </c>
      <c r="H47" s="13"/>
    </row>
    <row r="48" spans="2:8">
      <c r="B48" s="26"/>
      <c r="C48" s="27" t="s">
        <v>7</v>
      </c>
      <c r="D48" s="28">
        <f t="shared" ref="D48:D49" si="0">+D32</f>
        <v>600000</v>
      </c>
      <c r="E48" s="13"/>
      <c r="F48" s="13">
        <f>SUM(D48:E48)</f>
        <v>600000</v>
      </c>
      <c r="G48" s="13">
        <f>F48</f>
        <v>600000</v>
      </c>
      <c r="H48" s="13"/>
    </row>
    <row r="49" spans="1:8">
      <c r="B49" s="26">
        <v>6000</v>
      </c>
      <c r="C49" s="27" t="s">
        <v>6</v>
      </c>
      <c r="D49" s="28">
        <f t="shared" si="0"/>
        <v>250000</v>
      </c>
      <c r="E49" s="13"/>
      <c r="F49" s="13">
        <f>SUM(D49:E49)</f>
        <v>250000</v>
      </c>
      <c r="G49" s="13">
        <f>F49</f>
        <v>250000</v>
      </c>
      <c r="H49" s="13"/>
    </row>
    <row r="50" spans="1:8">
      <c r="B50" s="26">
        <v>4290</v>
      </c>
      <c r="C50" s="27" t="s">
        <v>4</v>
      </c>
      <c r="D50" s="28"/>
      <c r="E50" s="13">
        <f>-E46</f>
        <v>-28000</v>
      </c>
      <c r="F50" s="13">
        <f>SUM(D50:E50)</f>
        <v>-28000</v>
      </c>
      <c r="G50" s="13">
        <f>F50</f>
        <v>-28000</v>
      </c>
      <c r="H50" s="13"/>
    </row>
    <row r="51" spans="1:8">
      <c r="B51" s="26"/>
      <c r="C51" s="27" t="s">
        <v>10</v>
      </c>
      <c r="D51" s="28"/>
      <c r="E51" s="13"/>
      <c r="F51" s="13"/>
      <c r="G51" s="13">
        <f>SUM(G47:G50)</f>
        <v>942000</v>
      </c>
      <c r="H51" s="13"/>
    </row>
    <row r="54" spans="1:8">
      <c r="C54" s="5" t="s">
        <v>41</v>
      </c>
      <c r="F54" s="5">
        <v>177000</v>
      </c>
    </row>
    <row r="55" spans="1:8">
      <c r="C55" s="5" t="s">
        <v>40</v>
      </c>
      <c r="D55" s="5">
        <f>+D38</f>
        <v>745</v>
      </c>
      <c r="E55" s="5">
        <v>200</v>
      </c>
      <c r="F55" s="5">
        <f>+D55*E55</f>
        <v>149000</v>
      </c>
    </row>
    <row r="56" spans="1:8">
      <c r="C56" s="5" t="s">
        <v>42</v>
      </c>
      <c r="F56" s="14">
        <f>+F54-F55</f>
        <v>28000</v>
      </c>
    </row>
    <row r="58" spans="1:8">
      <c r="C58" s="5" t="s">
        <v>50</v>
      </c>
      <c r="D58" s="5">
        <f>+F39</f>
        <v>37250</v>
      </c>
      <c r="E58" s="5">
        <f>-F56</f>
        <v>-28000</v>
      </c>
      <c r="F58" s="32">
        <f>SUM(D58:E58)</f>
        <v>9250</v>
      </c>
      <c r="G58" s="33" t="s">
        <v>51</v>
      </c>
    </row>
    <row r="60" spans="1:8">
      <c r="A60" s="30" t="s">
        <v>31</v>
      </c>
      <c r="C60" s="6" t="s">
        <v>32</v>
      </c>
    </row>
    <row r="61" spans="1:8">
      <c r="C61" s="5" t="s">
        <v>33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11-7  Skjema</vt:lpstr>
      <vt:lpstr>11-7 Løsning</vt:lpstr>
    </vt:vector>
  </TitlesOfParts>
  <Company>Høgskolen i Oslo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gunnare</dc:creator>
  <cp:lastModifiedBy>Gunnar</cp:lastModifiedBy>
  <cp:lastPrinted>2008-01-17T12:50:15Z</cp:lastPrinted>
  <dcterms:created xsi:type="dcterms:W3CDTF">2004-01-28T08:54:12Z</dcterms:created>
  <dcterms:modified xsi:type="dcterms:W3CDTF">2016-03-03T12:27:29Z</dcterms:modified>
</cp:coreProperties>
</file>